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ge Rates" sheetId="1" state="visible" r:id="rId3"/>
    <sheet name="Charge Costs" sheetId="2" state="visible" r:id="rId4"/>
    <sheet name="Range Calcula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<sst xmlns="http://schemas.openxmlformats.org/spreadsheetml/2006/main" count="53" uniqueCount="40">
  <si>
    <t xml:space="preserve">Slow AC </t>
  </si>
  <si>
    <t xml:space="preserve">Fast AC </t>
  </si>
  <si>
    <t xml:space="preserve">Fast DC </t>
  </si>
  <si>
    <t xml:space="preserve">240V AC Current(A)</t>
  </si>
  <si>
    <t xml:space="preserve">Charge power (kW)</t>
  </si>
  <si>
    <t xml:space="preserve">Charger Efficiency (%)</t>
  </si>
  <si>
    <t xml:space="preserve">Capacity (kWh)</t>
  </si>
  <si>
    <t xml:space="preserve">kWh/100km</t>
  </si>
  <si>
    <t xml:space="preserve">Charge rate (kW)</t>
  </si>
  <si>
    <t xml:space="preserve">Charge per hour (kWh)</t>
  </si>
  <si>
    <t xml:space="preserve">% per hour</t>
  </si>
  <si>
    <t xml:space="preserve">Full charge (hours)</t>
  </si>
  <si>
    <t xml:space="preserve">Range per hour (km)</t>
  </si>
  <si>
    <t xml:space="preserve">Home Solar</t>
  </si>
  <si>
    <t xml:space="preserve">Home Low Rate</t>
  </si>
  <si>
    <t xml:space="preserve">Home High Rate</t>
  </si>
  <si>
    <t xml:space="preserve">DC
Fast</t>
  </si>
  <si>
    <t xml:space="preserve">2024 Toyota Corolla</t>
  </si>
  <si>
    <t xml:space="preserve">2011 GWM V240</t>
  </si>
  <si>
    <t xml:space="preserve">Tariff (per kWh)</t>
  </si>
  <si>
    <t xml:space="preserve">Price (per litre)</t>
  </si>
  <si>
    <t xml:space="preserve">Capacity (litres)</t>
  </si>
  <si>
    <t xml:space="preserve">Litres/100km</t>
  </si>
  <si>
    <t xml:space="preserve">Vehicle Range</t>
  </si>
  <si>
    <t xml:space="preserve">Vehicle Range (km)</t>
  </si>
  <si>
    <t xml:space="preserve">$ per full charge</t>
  </si>
  <si>
    <t xml:space="preserve">$ per 100km</t>
  </si>
  <si>
    <t xml:space="preserve">City</t>
  </si>
  <si>
    <t xml:space="preserve">Highway Low</t>
  </si>
  <si>
    <t xml:space="preserve">Highway Med</t>
  </si>
  <si>
    <t xml:space="preserve">Highway High</t>
  </si>
  <si>
    <t xml:space="preserve">Max speed (km/h)</t>
  </si>
  <si>
    <t xml:space="preserve">Average speed (km/h)</t>
  </si>
  <si>
    <t xml:space="preserve">Test Distance (km)</t>
  </si>
  <si>
    <t xml:space="preserve">Battery % used</t>
  </si>
  <si>
    <t xml:space="preserve">kWh/100km (dashboard)</t>
  </si>
  <si>
    <t xml:space="preserve">DC Charger kWh</t>
  </si>
  <si>
    <t xml:space="preserve">n/a</t>
  </si>
  <si>
    <t xml:space="preserve">DC Charger Cost</t>
  </si>
  <si>
    <t xml:space="preserve">Maximum range (km)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</si>
</sst>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"/>
    <numFmt numFmtId="167" formatCode="0.0%"/>
    <numFmt numFmtId="168" formatCode="_-\$* #,##0.00_-;&quot;-$&quot;* #,##0.00_-;_-\$* \-??_-;_-@_-"/>
    <numFmt numFmtId="169" formatCode="0"/>
  </numFmts>
  <fonts count="7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b val="true"/>
      <sz val="11"/>
      <name val="Aptos Narrow"/>
      <family val="2"/>
      <charset val="1"/>
    </font>
    <font>
      <sz val="11"/>
      <name val="Aptos Narrow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B4C7DC"/>
      </patternFill>
    </fill>
    <fill>
      <patternFill patternType="solid">
        <fgColor rgb="FFB4C7DC"/>
        <bgColor rgb="FFA6CAEC"/>
      </patternFill>
    </fill>
    <fill>
      <patternFill patternType="solid">
        <fgColor rgb="FFFFC000"/>
        <bgColor rgb="FFFFBF00"/>
      </patternFill>
    </fill>
    <fill>
      <patternFill patternType="solid">
        <fgColor rgb="FFA6CAEC"/>
        <bgColor rgb="FFB4C7DC"/>
      </patternFill>
    </fill>
    <fill>
      <patternFill patternType="solid">
        <fgColor rgb="FFFFBF00"/>
        <bgColor rgb="FFFFC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AFD09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0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" activeCellId="0" sqref="K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22.25"/>
    <col collapsed="false" customWidth="true" hidden="false" outlineLevel="0" max="2" min="2" style="2" width="8.28"/>
    <col collapsed="false" customWidth="true" hidden="false" outlineLevel="0" max="3" min="3" style="2" width="8"/>
    <col collapsed="false" customWidth="true" hidden="false" outlineLevel="0" max="7" min="7" style="2" width="9.14"/>
    <col collapsed="false" customWidth="true" hidden="false" outlineLevel="0" max="8" min="8" style="1" width="21.85"/>
  </cols>
  <sheetData>
    <row r="1" customFormat="false" ht="15" hidden="false" customHeight="false" outlineLevel="0" collapsed="false">
      <c r="B1" s="3" t="s">
        <v>0</v>
      </c>
      <c r="C1" s="3"/>
      <c r="D1" s="3"/>
      <c r="E1" s="3"/>
      <c r="F1" s="3"/>
      <c r="G1" s="4"/>
      <c r="H1" s="4"/>
      <c r="I1" s="5" t="s">
        <v>1</v>
      </c>
      <c r="J1" s="5"/>
      <c r="K1" s="6" t="s">
        <v>2</v>
      </c>
      <c r="L1" s="6"/>
      <c r="M1" s="6"/>
    </row>
    <row r="2" customFormat="false" ht="15" hidden="false" customHeight="false" outlineLevel="0" collapsed="false">
      <c r="A2" s="1" t="s">
        <v>3</v>
      </c>
      <c r="B2" s="7" t="n">
        <v>7</v>
      </c>
      <c r="C2" s="7" t="n">
        <v>8</v>
      </c>
      <c r="D2" s="7" t="n">
        <v>10</v>
      </c>
      <c r="E2" s="7" t="n">
        <v>13</v>
      </c>
      <c r="F2" s="7" t="n">
        <v>15</v>
      </c>
      <c r="H2" s="1" t="s">
        <v>4</v>
      </c>
      <c r="I2" s="8" t="n">
        <v>7</v>
      </c>
      <c r="J2" s="8" t="n">
        <v>22</v>
      </c>
      <c r="K2" s="9" t="n">
        <v>20</v>
      </c>
      <c r="L2" s="9" t="n">
        <v>40</v>
      </c>
      <c r="M2" s="9" t="n">
        <v>60</v>
      </c>
    </row>
    <row r="3" s="12" customFormat="true" ht="15" hidden="false" customHeight="false" outlineLevel="0" collapsed="false">
      <c r="A3" s="10" t="s">
        <v>5</v>
      </c>
      <c r="B3" s="11" t="n">
        <v>0.8</v>
      </c>
      <c r="C3" s="11" t="n">
        <v>0.8</v>
      </c>
      <c r="D3" s="11" t="n">
        <v>0.8</v>
      </c>
      <c r="E3" s="11" t="n">
        <v>0.8</v>
      </c>
      <c r="F3" s="11" t="n">
        <v>0.8</v>
      </c>
      <c r="H3" s="10" t="s">
        <v>5</v>
      </c>
      <c r="I3" s="13" t="n">
        <v>0.8</v>
      </c>
      <c r="J3" s="13" t="n">
        <v>0.8</v>
      </c>
      <c r="K3" s="14" t="n">
        <v>0.95</v>
      </c>
      <c r="L3" s="14" t="n">
        <v>0.95</v>
      </c>
      <c r="M3" s="14" t="n">
        <v>0.95</v>
      </c>
    </row>
    <row r="4" customFormat="false" ht="15" hidden="false" customHeight="false" outlineLevel="0" collapsed="false">
      <c r="A4" s="1" t="s">
        <v>6</v>
      </c>
      <c r="B4" s="7" t="n">
        <v>51</v>
      </c>
      <c r="C4" s="7" t="n">
        <v>51</v>
      </c>
      <c r="D4" s="7" t="n">
        <v>51</v>
      </c>
      <c r="E4" s="7" t="n">
        <v>51</v>
      </c>
      <c r="F4" s="7" t="n">
        <v>51</v>
      </c>
      <c r="H4" s="1" t="s">
        <v>6</v>
      </c>
      <c r="I4" s="8" t="n">
        <v>51</v>
      </c>
      <c r="J4" s="8" t="n">
        <v>51</v>
      </c>
      <c r="K4" s="9" t="n">
        <v>51</v>
      </c>
      <c r="L4" s="9" t="n">
        <v>51</v>
      </c>
      <c r="M4" s="9" t="n">
        <v>51</v>
      </c>
    </row>
    <row r="5" customFormat="false" ht="15" hidden="false" customHeight="false" outlineLevel="0" collapsed="false">
      <c r="A5" s="1" t="s">
        <v>7</v>
      </c>
      <c r="B5" s="7" t="n">
        <v>18</v>
      </c>
      <c r="C5" s="7" t="n">
        <v>18</v>
      </c>
      <c r="D5" s="7" t="n">
        <v>18</v>
      </c>
      <c r="E5" s="7" t="n">
        <v>18</v>
      </c>
      <c r="F5" s="7" t="n">
        <v>18</v>
      </c>
      <c r="H5" s="1" t="s">
        <v>7</v>
      </c>
      <c r="I5" s="8" t="n">
        <v>18</v>
      </c>
      <c r="J5" s="8" t="n">
        <v>18</v>
      </c>
      <c r="K5" s="9" t="n">
        <v>18</v>
      </c>
      <c r="L5" s="9" t="n">
        <v>18</v>
      </c>
      <c r="M5" s="9" t="n">
        <v>18</v>
      </c>
    </row>
    <row r="6" customFormat="false" ht="15" hidden="false" customHeight="false" outlineLevel="0" collapsed="false">
      <c r="B6" s="15"/>
      <c r="C6" s="15"/>
      <c r="D6" s="15"/>
      <c r="E6" s="15"/>
      <c r="F6" s="15"/>
      <c r="I6" s="16"/>
      <c r="J6" s="16"/>
      <c r="K6" s="17"/>
      <c r="L6" s="17"/>
      <c r="M6" s="17"/>
    </row>
    <row r="7" s="20" customFormat="true" ht="15" hidden="false" customHeight="false" outlineLevel="0" collapsed="false">
      <c r="A7" s="18" t="s">
        <v>8</v>
      </c>
      <c r="B7" s="19" t="n">
        <f aca="false">(B2*240*B3)/1000</f>
        <v>1.344</v>
      </c>
      <c r="C7" s="19" t="n">
        <f aca="false">(C2*240*C3)/1000</f>
        <v>1.536</v>
      </c>
      <c r="D7" s="19" t="n">
        <f aca="false">(D2*240*D3)/1000</f>
        <v>1.92</v>
      </c>
      <c r="E7" s="19" t="n">
        <f aca="false">(E2*240*E3)/1000</f>
        <v>2.496</v>
      </c>
      <c r="F7" s="19" t="n">
        <f aca="false">(F2*240*F3)/1000</f>
        <v>2.88</v>
      </c>
      <c r="H7" s="18" t="s">
        <v>8</v>
      </c>
      <c r="I7" s="21" t="n">
        <f aca="false">I2*I3</f>
        <v>5.6</v>
      </c>
      <c r="J7" s="21" t="n">
        <f aca="false">J2*J3</f>
        <v>17.6</v>
      </c>
      <c r="K7" s="22" t="n">
        <f aca="false">K2*K3</f>
        <v>19</v>
      </c>
      <c r="L7" s="22" t="n">
        <f aca="false">L2*L3</f>
        <v>38</v>
      </c>
      <c r="M7" s="22" t="n">
        <f aca="false">M2*M3</f>
        <v>57</v>
      </c>
    </row>
    <row r="8" s="20" customFormat="true" ht="15" hidden="false" customHeight="false" outlineLevel="0" collapsed="false">
      <c r="A8" s="18" t="s">
        <v>9</v>
      </c>
      <c r="B8" s="19" t="n">
        <f aca="false">B7*1</f>
        <v>1.344</v>
      </c>
      <c r="C8" s="19" t="n">
        <f aca="false">C7*1</f>
        <v>1.536</v>
      </c>
      <c r="D8" s="19" t="n">
        <f aca="false">D7*1</f>
        <v>1.92</v>
      </c>
      <c r="E8" s="19" t="n">
        <f aca="false">E7*1</f>
        <v>2.496</v>
      </c>
      <c r="F8" s="19" t="n">
        <f aca="false">F7*1</f>
        <v>2.88</v>
      </c>
      <c r="H8" s="18" t="s">
        <v>9</v>
      </c>
      <c r="I8" s="21" t="n">
        <f aca="false">I7*1</f>
        <v>5.6</v>
      </c>
      <c r="J8" s="21" t="n">
        <f aca="false">J7*1</f>
        <v>17.6</v>
      </c>
      <c r="K8" s="22" t="n">
        <f aca="false">K7*1</f>
        <v>19</v>
      </c>
      <c r="L8" s="22" t="n">
        <f aca="false">L7*1</f>
        <v>38</v>
      </c>
      <c r="M8" s="22" t="n">
        <f aca="false">M7*1</f>
        <v>57</v>
      </c>
    </row>
    <row r="9" customFormat="false" ht="15" hidden="false" customHeight="false" outlineLevel="0" collapsed="false">
      <c r="A9" s="1" t="s">
        <v>10</v>
      </c>
      <c r="B9" s="23" t="n">
        <f aca="false">B8/B4</f>
        <v>0.0263529411764706</v>
      </c>
      <c r="C9" s="23" t="n">
        <f aca="false">C8/C4</f>
        <v>0.0301176470588235</v>
      </c>
      <c r="D9" s="23" t="n">
        <f aca="false">D8/D4</f>
        <v>0.0376470588235294</v>
      </c>
      <c r="E9" s="23" t="n">
        <f aca="false">E8/E4</f>
        <v>0.0489411764705882</v>
      </c>
      <c r="F9" s="23" t="n">
        <f aca="false">F8/F4</f>
        <v>0.0564705882352941</v>
      </c>
      <c r="G9" s="24"/>
      <c r="H9" s="1" t="s">
        <v>10</v>
      </c>
      <c r="I9" s="25" t="n">
        <f aca="false">I8/I4</f>
        <v>0.109803921568627</v>
      </c>
      <c r="J9" s="25" t="n">
        <f aca="false">J8/J4</f>
        <v>0.345098039215686</v>
      </c>
      <c r="K9" s="26" t="n">
        <f aca="false">K8/K4</f>
        <v>0.372549019607843</v>
      </c>
      <c r="L9" s="26" t="n">
        <f aca="false">L8/L4</f>
        <v>0.745098039215686</v>
      </c>
      <c r="M9" s="26" t="n">
        <f aca="false">M8/M4</f>
        <v>1.11764705882353</v>
      </c>
    </row>
    <row r="10" customFormat="false" ht="15" hidden="false" customHeight="false" outlineLevel="0" collapsed="false">
      <c r="A10" s="1" t="s">
        <v>11</v>
      </c>
      <c r="B10" s="27" t="n">
        <f aca="false">B4/B7</f>
        <v>37.9464285714286</v>
      </c>
      <c r="C10" s="27" t="n">
        <f aca="false">C4/C7</f>
        <v>33.203125</v>
      </c>
      <c r="D10" s="27" t="n">
        <f aca="false">D4/D7</f>
        <v>26.5625</v>
      </c>
      <c r="E10" s="27" t="n">
        <f aca="false">E4/E7</f>
        <v>20.4326923076923</v>
      </c>
      <c r="F10" s="27" t="n">
        <f aca="false">F4/F7</f>
        <v>17.7083333333333</v>
      </c>
      <c r="G10" s="24"/>
      <c r="H10" s="1" t="s">
        <v>11</v>
      </c>
      <c r="I10" s="28" t="n">
        <f aca="false">I4/I7</f>
        <v>9.10714285714286</v>
      </c>
      <c r="J10" s="28" t="n">
        <f aca="false">J4/J7</f>
        <v>2.89772727272727</v>
      </c>
      <c r="K10" s="29" t="n">
        <f aca="false">K4/K7</f>
        <v>2.68421052631579</v>
      </c>
      <c r="L10" s="29" t="n">
        <f aca="false">L4/L7</f>
        <v>1.34210526315789</v>
      </c>
      <c r="M10" s="29" t="n">
        <f aca="false">M4/M7</f>
        <v>0.894736842105263</v>
      </c>
    </row>
    <row r="11" customFormat="false" ht="15" hidden="false" customHeight="false" outlineLevel="0" collapsed="false">
      <c r="A11" s="1" t="s">
        <v>12</v>
      </c>
      <c r="B11" s="30" t="n">
        <f aca="false">(B7/B5)*100</f>
        <v>7.46666666666667</v>
      </c>
      <c r="C11" s="30" t="n">
        <f aca="false">(C7/C5)*100</f>
        <v>8.53333333333333</v>
      </c>
      <c r="D11" s="30" t="n">
        <f aca="false">(D7/D5)*100</f>
        <v>10.6666666666667</v>
      </c>
      <c r="E11" s="30" t="n">
        <f aca="false">(E7/E5)*100</f>
        <v>13.8666666666667</v>
      </c>
      <c r="F11" s="30" t="n">
        <f aca="false">(F7/F5)*100</f>
        <v>16</v>
      </c>
      <c r="G11" s="20"/>
      <c r="H11" s="1" t="s">
        <v>12</v>
      </c>
      <c r="I11" s="31" t="n">
        <f aca="false">(I7/I5)*100</f>
        <v>31.1111111111111</v>
      </c>
      <c r="J11" s="31" t="n">
        <f aca="false">(J7/J5)*100</f>
        <v>97.7777777777778</v>
      </c>
      <c r="K11" s="32" t="n">
        <f aca="false">(K7/K5)*100</f>
        <v>105.555555555556</v>
      </c>
      <c r="L11" s="32" t="n">
        <f aca="false">(L7/L5)*100</f>
        <v>211.111111111111</v>
      </c>
      <c r="M11" s="32" t="n">
        <f aca="false">(M7/M5)*100</f>
        <v>316.666666666667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B1:F1"/>
    <mergeCell ref="I1:J1"/>
    <mergeCell ref="K1:M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8" activeCellId="0" sqref="I8"/>
    </sheetView>
  </sheetViews>
  <sheetFormatPr defaultColWidth="8.54296875" defaultRowHeight="13.8" zeroHeight="false" outlineLevelRow="0" outlineLevelCol="0"/>
  <cols>
    <col collapsed="false" customWidth="true" hidden="false" outlineLevel="0" max="1" min="1" style="33" width="17.57"/>
    <col collapsed="false" customWidth="true" hidden="false" outlineLevel="0" max="2" min="2" style="2" width="10.2"/>
    <col collapsed="false" customWidth="true" hidden="false" outlineLevel="0" max="3" min="3" style="2" width="8.26"/>
    <col collapsed="false" customWidth="true" hidden="false" outlineLevel="0" max="4" min="4" style="2" width="8.72"/>
    <col collapsed="false" customWidth="true" hidden="false" outlineLevel="0" max="5" min="5" style="2" width="8.36"/>
    <col collapsed="false" customWidth="true" hidden="false" outlineLevel="0" max="7" min="7" style="2" width="18.14"/>
    <col collapsed="false" customWidth="true" hidden="false" outlineLevel="0" max="8" min="8" style="2" width="10.2"/>
    <col collapsed="false" customWidth="true" hidden="false" outlineLevel="0" max="9" min="9" style="2" width="10.29"/>
  </cols>
  <sheetData>
    <row r="1" s="1" customFormat="true" ht="46.25" hidden="false" customHeight="false" outlineLevel="0" collapsed="false">
      <c r="A1" s="34"/>
      <c r="B1" s="35" t="s">
        <v>13</v>
      </c>
      <c r="C1" s="36" t="s">
        <v>14</v>
      </c>
      <c r="D1" s="36" t="s">
        <v>15</v>
      </c>
      <c r="E1" s="37" t="s">
        <v>16</v>
      </c>
      <c r="H1" s="38" t="s">
        <v>17</v>
      </c>
      <c r="I1" s="39" t="s">
        <v>18</v>
      </c>
    </row>
    <row r="2" customFormat="false" ht="13.8" hidden="false" customHeight="false" outlineLevel="0" collapsed="false">
      <c r="A2" s="40" t="s">
        <v>19</v>
      </c>
      <c r="B2" s="41" t="n">
        <v>0.08</v>
      </c>
      <c r="C2" s="42" t="n">
        <v>0.22</v>
      </c>
      <c r="D2" s="42" t="n">
        <v>0.34</v>
      </c>
      <c r="E2" s="43" t="n">
        <v>0.68</v>
      </c>
      <c r="F2" s="44"/>
      <c r="G2" s="45" t="s">
        <v>20</v>
      </c>
      <c r="H2" s="46" t="n">
        <v>1.95</v>
      </c>
      <c r="I2" s="47" t="n">
        <v>1.95</v>
      </c>
    </row>
    <row r="3" customFormat="false" ht="13.8" hidden="false" customHeight="false" outlineLevel="0" collapsed="false">
      <c r="A3" s="48" t="s">
        <v>6</v>
      </c>
      <c r="B3" s="7" t="n">
        <v>51</v>
      </c>
      <c r="C3" s="49" t="n">
        <v>51</v>
      </c>
      <c r="D3" s="49" t="n">
        <v>51</v>
      </c>
      <c r="E3" s="50" t="n">
        <v>51</v>
      </c>
      <c r="G3" s="51" t="s">
        <v>21</v>
      </c>
      <c r="H3" s="8" t="n">
        <v>50</v>
      </c>
      <c r="I3" s="9" t="n">
        <v>60</v>
      </c>
    </row>
    <row r="4" customFormat="false" ht="13.8" hidden="false" customHeight="false" outlineLevel="0" collapsed="false">
      <c r="A4" s="48" t="s">
        <v>7</v>
      </c>
      <c r="B4" s="7" t="n">
        <v>20</v>
      </c>
      <c r="C4" s="49" t="n">
        <v>20</v>
      </c>
      <c r="D4" s="49" t="n">
        <v>20</v>
      </c>
      <c r="E4" s="50" t="n">
        <v>20</v>
      </c>
      <c r="G4" s="51" t="s">
        <v>22</v>
      </c>
      <c r="H4" s="8" t="n">
        <v>7</v>
      </c>
      <c r="I4" s="9" t="n">
        <v>11</v>
      </c>
    </row>
    <row r="5" customFormat="false" ht="13.8" hidden="false" customHeight="false" outlineLevel="0" collapsed="false">
      <c r="A5" s="48"/>
      <c r="B5" s="15"/>
      <c r="C5" s="52"/>
      <c r="D5" s="52"/>
      <c r="E5" s="53"/>
      <c r="G5" s="51"/>
      <c r="H5" s="16"/>
      <c r="I5" s="17"/>
    </row>
    <row r="6" customFormat="false" ht="13.8" hidden="false" customHeight="false" outlineLevel="0" collapsed="false">
      <c r="A6" s="48" t="s">
        <v>23</v>
      </c>
      <c r="B6" s="54" t="n">
        <f aca="false">(B3/B4)*100</f>
        <v>255</v>
      </c>
      <c r="C6" s="55" t="n">
        <f aca="false">(C3/C4)*100</f>
        <v>255</v>
      </c>
      <c r="D6" s="55" t="n">
        <f aca="false">(D3/D4)*100</f>
        <v>255</v>
      </c>
      <c r="E6" s="56" t="n">
        <f aca="false">(E3/E4)*100</f>
        <v>255</v>
      </c>
      <c r="G6" s="48" t="s">
        <v>24</v>
      </c>
      <c r="H6" s="57" t="n">
        <f aca="false">(H3/H4)*100</f>
        <v>714.285714285714</v>
      </c>
      <c r="I6" s="58" t="n">
        <f aca="false">(I3/I4)*100</f>
        <v>545.454545454545</v>
      </c>
    </row>
    <row r="7" customFormat="false" ht="13.8" hidden="false" customHeight="false" outlineLevel="0" collapsed="false">
      <c r="A7" s="40" t="s">
        <v>25</v>
      </c>
      <c r="B7" s="59" t="n">
        <f aca="false">B2*B3</f>
        <v>4.08</v>
      </c>
      <c r="C7" s="60" t="n">
        <f aca="false">C2*C3</f>
        <v>11.22</v>
      </c>
      <c r="D7" s="60" t="n">
        <f aca="false">D2*D3</f>
        <v>17.34</v>
      </c>
      <c r="E7" s="61" t="n">
        <f aca="false">E2*E3</f>
        <v>34.68</v>
      </c>
      <c r="F7" s="44"/>
      <c r="G7" s="40" t="s">
        <v>25</v>
      </c>
      <c r="H7" s="62" t="n">
        <f aca="false">H2*H3</f>
        <v>97.5</v>
      </c>
      <c r="I7" s="63" t="n">
        <f aca="false">I2*I3</f>
        <v>117</v>
      </c>
    </row>
    <row r="8" customFormat="false" ht="13.8" hidden="false" customHeight="false" outlineLevel="0" collapsed="false">
      <c r="A8" s="40" t="s">
        <v>26</v>
      </c>
      <c r="B8" s="59" t="n">
        <f aca="false">B2*B4</f>
        <v>1.6</v>
      </c>
      <c r="C8" s="60" t="n">
        <f aca="false">C2*C4</f>
        <v>4.4</v>
      </c>
      <c r="D8" s="60" t="n">
        <f aca="false">D2*D4</f>
        <v>6.8</v>
      </c>
      <c r="E8" s="61" t="n">
        <f aca="false">E2*E4</f>
        <v>13.6</v>
      </c>
      <c r="F8" s="44"/>
      <c r="G8" s="40" t="s">
        <v>26</v>
      </c>
      <c r="H8" s="62" t="n">
        <f aca="false">H2*H4</f>
        <v>13.65</v>
      </c>
      <c r="I8" s="63" t="n">
        <f aca="false">I2*I4</f>
        <v>21.45</v>
      </c>
    </row>
    <row r="9" customFormat="false" ht="13.8" hidden="false" customHeight="false" outlineLevel="0" collapsed="false">
      <c r="B9" s="20"/>
    </row>
    <row r="10" customFormat="false" ht="13.8" hidden="false" customHeight="false" outlineLevel="0" collapsed="false">
      <c r="B10" s="2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24.32"/>
    <col collapsed="false" customWidth="false" hidden="false" outlineLevel="0" max="2" min="2" style="1" width="8.53"/>
    <col collapsed="false" customWidth="true" hidden="false" outlineLevel="0" max="3" min="3" style="2" width="9.37"/>
    <col collapsed="false" customWidth="true" hidden="false" outlineLevel="0" max="5" min="4" style="2" width="9.55"/>
    <col collapsed="false" customWidth="true" hidden="false" outlineLevel="0" max="6" min="6" style="2" width="9.18"/>
  </cols>
  <sheetData>
    <row r="1" customFormat="false" ht="30.45" hidden="false" customHeight="true" outlineLevel="0" collapsed="false">
      <c r="B1" s="64" t="s">
        <v>27</v>
      </c>
      <c r="C1" s="37" t="s">
        <v>28</v>
      </c>
      <c r="D1" s="37" t="s">
        <v>29</v>
      </c>
      <c r="E1" s="37" t="s">
        <v>30</v>
      </c>
    </row>
    <row r="2" s="12" customFormat="true" ht="13.8" hidden="false" customHeight="false" outlineLevel="0" collapsed="false">
      <c r="A2" s="1" t="s">
        <v>31</v>
      </c>
      <c r="B2" s="65" t="n">
        <v>80</v>
      </c>
      <c r="C2" s="66" t="n">
        <v>90</v>
      </c>
      <c r="D2" s="66" t="n">
        <v>100</v>
      </c>
      <c r="E2" s="66" t="n">
        <v>110</v>
      </c>
      <c r="F2" s="2"/>
    </row>
    <row r="3" s="44" customFormat="true" ht="13.8" hidden="false" customHeight="false" outlineLevel="0" collapsed="false">
      <c r="A3" s="1" t="s">
        <v>32</v>
      </c>
      <c r="B3" s="65" t="n">
        <v>37</v>
      </c>
      <c r="C3" s="66" t="n">
        <v>83</v>
      </c>
      <c r="D3" s="66" t="n">
        <v>90</v>
      </c>
      <c r="E3" s="66" t="n">
        <v>100</v>
      </c>
      <c r="F3" s="2"/>
    </row>
    <row r="4" customFormat="false" ht="13.8" hidden="false" customHeight="false" outlineLevel="0" collapsed="false">
      <c r="A4" s="1" t="s">
        <v>33</v>
      </c>
      <c r="B4" s="65" t="n">
        <v>100</v>
      </c>
      <c r="C4" s="66" t="n">
        <v>99.6</v>
      </c>
      <c r="D4" s="66" t="n">
        <v>99.6</v>
      </c>
      <c r="E4" s="66" t="n">
        <v>99.6</v>
      </c>
    </row>
    <row r="5" customFormat="false" ht="13.8" hidden="false" customHeight="false" outlineLevel="0" collapsed="false">
      <c r="A5" s="10" t="s">
        <v>34</v>
      </c>
      <c r="B5" s="67" t="n">
        <v>0.27</v>
      </c>
      <c r="C5" s="68" t="n">
        <v>0.28</v>
      </c>
      <c r="D5" s="68" t="n">
        <v>0.33</v>
      </c>
      <c r="E5" s="68" t="n">
        <v>0.36</v>
      </c>
    </row>
    <row r="6" customFormat="false" ht="13.8" hidden="false" customHeight="false" outlineLevel="0" collapsed="false">
      <c r="A6" s="1" t="s">
        <v>35</v>
      </c>
      <c r="B6" s="65" t="n">
        <v>13.9</v>
      </c>
      <c r="C6" s="66" t="n">
        <v>14.2</v>
      </c>
      <c r="D6" s="66" t="n">
        <v>16.3</v>
      </c>
      <c r="E6" s="66" t="n">
        <v>17.8</v>
      </c>
    </row>
    <row r="7" customFormat="false" ht="13.8" hidden="false" customHeight="false" outlineLevel="0" collapsed="false">
      <c r="A7" s="1" t="s">
        <v>36</v>
      </c>
      <c r="B7" s="69" t="s">
        <v>37</v>
      </c>
      <c r="C7" s="70" t="n">
        <v>15.3</v>
      </c>
      <c r="D7" s="70" t="n">
        <v>17.2</v>
      </c>
      <c r="E7" s="70" t="n">
        <v>19</v>
      </c>
    </row>
    <row r="8" customFormat="false" ht="13.8" hidden="false" customHeight="false" outlineLevel="0" collapsed="false">
      <c r="A8" s="71" t="s">
        <v>38</v>
      </c>
      <c r="B8" s="69" t="s">
        <v>37</v>
      </c>
      <c r="C8" s="72" t="n">
        <v>8.89</v>
      </c>
      <c r="D8" s="72" t="n">
        <v>10</v>
      </c>
      <c r="E8" s="72" t="n">
        <v>11.04</v>
      </c>
    </row>
    <row r="9" customFormat="false" ht="13.8" hidden="false" customHeight="false" outlineLevel="0" collapsed="false">
      <c r="A9" s="71"/>
      <c r="B9" s="73"/>
      <c r="C9" s="74"/>
      <c r="D9" s="74"/>
      <c r="E9" s="74"/>
    </row>
    <row r="10" customFormat="false" ht="13.8" hidden="false" customHeight="false" outlineLevel="0" collapsed="false">
      <c r="A10" s="1" t="s">
        <v>39</v>
      </c>
      <c r="B10" s="75" t="n">
        <f aca="false">B4*(100/B5)/100</f>
        <v>370.37037037037</v>
      </c>
      <c r="C10" s="76" t="n">
        <f aca="false">C4*(100/C5)/100</f>
        <v>355.714285714286</v>
      </c>
      <c r="D10" s="76" t="n">
        <f aca="false">D4*(100/D5)/100</f>
        <v>301.818181818182</v>
      </c>
      <c r="E10" s="76" t="n">
        <f aca="false">E4*(100/E5)/100</f>
        <v>276.666666666667</v>
      </c>
    </row>
    <row r="11" customFormat="false" ht="13.8" hidden="false" customHeight="false" outlineLevel="0" collapsed="false">
      <c r="B11" s="7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</TotalTime>
  <Application>LibreOffice/24.2.6.2$Linux_X86_64 LibreOffice_project/420$Build-2</Application>
  <AppVersion>15.0000</AppVersion>
  <DocSecurity>0</DocSecurity>
  <Company>Services Australia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2024-12-05T00:40:06Z</dcterms:created>
  <dc:creator>Berry, Benjamen</dc:creator>
  <dc:description/>
  <dc:language>en-AU</dc:language>
  <cp:lastModifiedBy/>
  <dcterms:modified xsi:type="dcterms:W3CDTF">2024-12-22T09:18:02Z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